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Лист1!$A$7:$AD$20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Лист1!$A$26:$P$28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20" i="1"/>
  <c r="N20" s="1"/>
  <c r="N21" s="1"/>
  <c r="B19"/>
  <c r="B18"/>
  <c r="B17"/>
  <c r="B16"/>
  <c r="B15"/>
  <c r="B14"/>
  <c r="B13"/>
  <c r="B12"/>
  <c r="B11"/>
  <c r="B10"/>
  <c r="B9"/>
  <c r="B8"/>
  <c r="B7"/>
  <c r="B5" i="2"/>
  <c r="D39" i="1"/>
  <c r="D38"/>
  <c r="D37"/>
</calcChain>
</file>

<file path=xl/sharedStrings.xml><?xml version="1.0" encoding="utf-8"?>
<sst xmlns="http://schemas.openxmlformats.org/spreadsheetml/2006/main" count="123" uniqueCount="104">
  <si>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</si>
  <si>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</si>
  <si>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</si>
  <si>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</si>
  <si>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</si>
  <si>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</si>
  <si>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</si>
  <si>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</si>
  <si>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</si>
  <si>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</si>
  <si>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</si>
  <si>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</si>
  <si>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</si>
  <si>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</si>
  <si>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</si>
  <si>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</si>
  <si>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</si>
  <si>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</si>
  <si>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</si>
  <si>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</si>
  <si>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</si>
  <si>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</si>
  <si>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</si>
  <si>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</si>
  <si>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</si>
  <si>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</si>
  <si>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</si>
  <si>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</si>
  <si>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</si>
  <si>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</si>
  <si>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</si>
  <si>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</si>
  <si>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</si>
  <si>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</si>
  <si>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</si>
  <si>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</si>
  <si>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</si>
  <si>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</si>
  <si>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транспортных сетей (ООЭТС)</t>
  </si>
  <si>
    <t>Приложение 1.4</t>
  </si>
  <si>
    <t>28523</t>
  </si>
  <si>
    <t>ИЗОЛЕНТА КРАСНАЯ</t>
  </si>
  <si>
    <t>Лента изоляционная</t>
  </si>
  <si>
    <t>шт</t>
  </si>
  <si>
    <t xml:space="preserve">  кол-во: 10; с. Месягутово, ул. Коммунистическая, д.24; Фазылов В.С. 89063756161;  кол-во: 25; г. Уфа, ул. Каспийская, д.14; Мухаметшина З.Р. 89018173671</t>
  </si>
  <si>
    <t>5420</t>
  </si>
  <si>
    <t>ИЗОЛЕНТА ПВХ</t>
  </si>
  <si>
    <t xml:space="preserve">  кол-во: 10; г.Бирск, ул. Бурновская, д.10; Выдрин Ю.А. 89173483781</t>
  </si>
  <si>
    <t>5325</t>
  </si>
  <si>
    <t>ИЗОЛЕНТА СИНЯЯ</t>
  </si>
  <si>
    <t xml:space="preserve">  кол-во: 70; г. Уфа, ул. Каспийская, д.14; Мухаметшина З.Р. 89018173671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</si>
  <si>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</si>
  <si>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</si>
  <si>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</si>
  <si>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 xml:space="preserve">  кол-во: 20; г. Стерлитамак, ул. Коммунистическая, д.30; Секварова С.В. 89656487022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</si>
  <si>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</si>
  <si>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</si>
  <si>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</si>
  <si>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 xml:space="preserve">  кол-во: 12; г. Уфа, ул. Каспийская, д.14; Мухаметшина З.Р. 89018173671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</si>
  <si>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</si>
  <si>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</si>
  <si>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</si>
  <si>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 xml:space="preserve">  кол-во: 76; г. Уфа, ул. Каспийская, д.14; Мухаметшина З.Р. 89018173671</t>
  </si>
  <si>
    <t>38518</t>
  </si>
  <si>
    <t>ЛЕНТА ЛВ-1 19*0,22*10,8М</t>
  </si>
  <si>
    <t>изоляционная лента типа ЛВ-1 19*0,22*10,8М</t>
  </si>
  <si>
    <t xml:space="preserve">  кол-во: 5; г. Уфа, ул. Каспийская, д.14; Мухаметшина З.Р. 89018173671</t>
  </si>
  <si>
    <t>1182</t>
  </si>
  <si>
    <t>ЛЕНТА ТЕМФЛЕКС</t>
  </si>
  <si>
    <t>изоляционная лента типа ТЕМФЛЕКС</t>
  </si>
  <si>
    <t xml:space="preserve">  кол-во: 66; г. Стерлитамак, ул. Коммунистическая, д.30; Секварова С.В. 89656487022</t>
  </si>
  <si>
    <t>37890</t>
  </si>
  <si>
    <t>ТРУБКА ССД ТУТ 180/58-1500</t>
  </si>
  <si>
    <t>м</t>
  </si>
  <si>
    <t xml:space="preserve">  кол-во: 22; г. Мелеуз, ул. Воровского, д.2; Киреева В.Р. 89371692391</t>
  </si>
  <si>
    <t>39658</t>
  </si>
  <si>
    <t>ТРУБКА ССД ТУТ 19/5-1500</t>
  </si>
  <si>
    <t xml:space="preserve">  кол-во: 31; г. Мелеуз, ул. Воровского, д.2; Киреева В.Р. 89371692391;  кол-во: 83; г. Уфа, ул. Каспийская, д.14; Мухаметшина З.Р. 89018173671</t>
  </si>
  <si>
    <t>37754</t>
  </si>
  <si>
    <t>ТРУБКА ССД ТУТ 33/8-1500</t>
  </si>
  <si>
    <t xml:space="preserve">  кол-во: 35; г. Мелеуз, ул. Воровского, д.2; Киреева В.Р. 89371692391;  кол-во: 8; г. Уфа, ул. Каспийская, д.14; Мухаметшина З.Р. 89018173671</t>
  </si>
  <si>
    <t>34022</t>
  </si>
  <si>
    <t>ТРУБКА ТЕРМОУСАЖИВАЕМАЯ 12/3-1000</t>
  </si>
  <si>
    <t xml:space="preserve">  кол-во: 2; г. Уфа, ул. Каспийская, д.14; Мухаметшина З.Р. 89018173671</t>
  </si>
  <si>
    <t>43114</t>
  </si>
  <si>
    <t>ИЗОЛЕНТА ПВХ ЖЕЛТАЯ</t>
  </si>
  <si>
    <t>лента изоляционная</t>
  </si>
  <si>
    <t xml:space="preserve">  кол-во: 46; г. Белорецк, ул.Ленина, д.41; Кузнецов Д.Н. 89051808865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</si>
  <si>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характеристики  ТУТ-33/8 мм Внутренний диаметр до усадки 180 ммм.,внутренний диаметр посе усадки 58мм.Технические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</si>
  <si>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</si>
  <si>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</si>
  <si>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Трубка термоусаживаемая среднестенная MWTM 12/3-1000/s.  Диаметр, после и до усадки : 3мм.-12мм Термоусаживаемая трубка MWTM изготовлена из высококачественного перекрестно-связанного полиолефина и предназначена для использования в отрасли связи. Трубка иммеет термоплавкое клеящее покрытие, обеспечивающее герметизацию и защиту от механических повреждений</t>
  </si>
  <si>
    <t>Предельная сумма лота составляет:  48947,40 руб. с НДС.</t>
  </si>
  <si>
    <t>Приложение 1.3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</si>
  <si>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</si>
  <si>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Паспорт  изделия</t>
  </si>
  <si>
    <t>2 Сертификаты качества</t>
  </si>
  <si>
    <t>3 Гарантийные обязательства - 12 месяцев</t>
  </si>
  <si>
    <t>не менее 12 месяцев</t>
  </si>
  <si>
    <t>не менее 25 лет</t>
  </si>
  <si>
    <t>Мухамадеев Алексей Викторович тел. /347/ 221-55-87, 8-917-342-21-83 эл.почта: muhamadeevav@mail.ru</t>
  </si>
  <si>
    <t>Cилов К.В. Тел. /347/ 221-54-09, 8-901-817-36-94 эл. почта: k.silov@bashtel.ru</t>
  </si>
  <si>
    <t>1 кв. до 20 февраля 2015; 2 кв. до 20 мая 2015; 3 кв. до 20 августа 2015;4 кв. до 20 октября 2015.</t>
  </si>
  <si>
    <t>1    Заполняется в случае отличия наименования продукции, предлагаемой участником, от наименования продукции, указанной в закупочной документации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</si>
</sst>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9"/>
  <sheetViews>
    <sheetView tabSelected="1" topLeftCell="A25" workbookViewId="0">
      <selection activeCell="F36" sqref="F36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93</v>
      </c>
    </row>
    <row r="2" spans="1:30">
      <c r="B2" s="37" t="s">
        <v>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30">
      <c r="B3" t="s">
        <v>25</v>
      </c>
      <c r="C3" s="11" t="s">
        <v>32</v>
      </c>
      <c r="D3" s="24"/>
      <c r="E3" s="23"/>
      <c r="F3" s="23"/>
      <c r="G3" s="23"/>
      <c r="O3" s="20"/>
      <c r="P3" s="3"/>
    </row>
    <row r="4" spans="1:30" s="12" customFormat="1" ht="15" customHeight="1">
      <c r="B4" s="38" t="s">
        <v>0</v>
      </c>
      <c r="C4" s="41" t="s">
        <v>28</v>
      </c>
      <c r="D4" s="38" t="s">
        <v>14</v>
      </c>
      <c r="E4" s="38" t="s">
        <v>1</v>
      </c>
      <c r="F4" s="38" t="s">
        <v>13</v>
      </c>
      <c r="G4" s="40" t="s">
        <v>15</v>
      </c>
      <c r="H4" s="40"/>
      <c r="I4" s="40"/>
      <c r="J4" s="40"/>
      <c r="K4" s="40"/>
      <c r="L4" s="45" t="s">
        <v>21</v>
      </c>
      <c r="M4" s="43" t="s">
        <v>22</v>
      </c>
      <c r="N4" s="39" t="s">
        <v>24</v>
      </c>
      <c r="O4" s="38" t="s">
        <v>2</v>
      </c>
      <c r="P4" s="13"/>
    </row>
    <row r="5" spans="1:30" s="14" customFormat="1" ht="64.5" customHeight="1">
      <c r="B5" s="38"/>
      <c r="C5" s="42"/>
      <c r="D5" s="38"/>
      <c r="E5" s="38"/>
      <c r="F5" s="38"/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46"/>
      <c r="M5" s="44"/>
      <c r="N5" s="39"/>
      <c r="O5" s="38"/>
    </row>
    <row r="6" spans="1:30" s="12" customFormat="1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ht="134.25" customHeight="1">
      <c r="A7" s="11"/>
      <c r="B7" s="6">
        <f t="shared" ref="B7:B19" si="0">ROW()-6</f>
        <v>1</v>
      </c>
      <c r="C7" s="6" t="s">
        <v>40</v>
      </c>
      <c r="D7" s="1" t="s">
        <v>41</v>
      </c>
      <c r="E7" s="1" t="s">
        <v>42</v>
      </c>
      <c r="F7" s="4" t="s">
        <v>43</v>
      </c>
      <c r="G7" s="25">
        <v>7</v>
      </c>
      <c r="H7" s="25">
        <v>17</v>
      </c>
      <c r="I7" s="25">
        <v>6</v>
      </c>
      <c r="J7" s="25">
        <v>5</v>
      </c>
      <c r="K7" s="25">
        <v>35</v>
      </c>
      <c r="L7" s="5">
        <v>20</v>
      </c>
      <c r="M7" s="5">
        <v>700</v>
      </c>
      <c r="N7" s="5"/>
      <c r="O7" s="1" t="s">
        <v>44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75">
      <c r="A8" s="11"/>
      <c r="B8" s="6">
        <f t="shared" si="0"/>
        <v>2</v>
      </c>
      <c r="C8" s="6" t="s">
        <v>45</v>
      </c>
      <c r="D8" s="1" t="s">
        <v>46</v>
      </c>
      <c r="E8" s="1" t="s">
        <v>42</v>
      </c>
      <c r="F8" s="4" t="s">
        <v>43</v>
      </c>
      <c r="G8" s="25">
        <v>0</v>
      </c>
      <c r="H8" s="25">
        <v>10</v>
      </c>
      <c r="I8" s="25">
        <v>0</v>
      </c>
      <c r="J8" s="25">
        <v>0</v>
      </c>
      <c r="K8" s="25">
        <v>10</v>
      </c>
      <c r="L8" s="5">
        <v>20</v>
      </c>
      <c r="M8" s="5">
        <v>200</v>
      </c>
      <c r="N8" s="5"/>
      <c r="O8" s="1" t="s">
        <v>47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ht="75">
      <c r="B9" s="6">
        <f t="shared" si="0"/>
        <v>3</v>
      </c>
      <c r="C9" s="6" t="s">
        <v>48</v>
      </c>
      <c r="D9" s="1" t="s">
        <v>49</v>
      </c>
      <c r="E9" s="1" t="s">
        <v>42</v>
      </c>
      <c r="F9" s="4" t="s">
        <v>43</v>
      </c>
      <c r="G9" s="25">
        <v>18</v>
      </c>
      <c r="H9" s="25">
        <v>17</v>
      </c>
      <c r="I9" s="25">
        <v>17</v>
      </c>
      <c r="J9" s="25">
        <v>18</v>
      </c>
      <c r="K9" s="25">
        <v>70</v>
      </c>
      <c r="L9" s="5">
        <v>20</v>
      </c>
      <c r="M9" s="5">
        <v>1400</v>
      </c>
      <c r="N9" s="5"/>
      <c r="O9" s="1" t="s">
        <v>50</v>
      </c>
    </row>
    <row r="10" spans="1:30" s="11" customFormat="1" ht="120">
      <c r="B10" s="6">
        <f t="shared" si="0"/>
        <v>4</v>
      </c>
      <c r="C10" s="6" t="s">
        <v>51</v>
      </c>
      <c r="D10" s="1" t="s">
        <v>52</v>
      </c>
      <c r="E10" s="1" t="s">
        <v>53</v>
      </c>
      <c r="F10" s="4" t="s">
        <v>43</v>
      </c>
      <c r="G10" s="25">
        <v>20</v>
      </c>
      <c r="H10" s="25">
        <v>0</v>
      </c>
      <c r="I10" s="25">
        <v>0</v>
      </c>
      <c r="J10" s="25">
        <v>0</v>
      </c>
      <c r="K10" s="25">
        <v>20</v>
      </c>
      <c r="L10" s="5">
        <v>155.6</v>
      </c>
      <c r="M10" s="5">
        <v>3112</v>
      </c>
      <c r="N10" s="5"/>
      <c r="O10" s="1" t="s">
        <v>54</v>
      </c>
    </row>
    <row r="11" spans="1:30" ht="90">
      <c r="A11" s="11"/>
      <c r="B11" s="6">
        <f t="shared" si="0"/>
        <v>5</v>
      </c>
      <c r="C11" s="6" t="s">
        <v>55</v>
      </c>
      <c r="D11" s="1" t="s">
        <v>56</v>
      </c>
      <c r="E11" s="1" t="s">
        <v>57</v>
      </c>
      <c r="F11" s="4" t="s">
        <v>43</v>
      </c>
      <c r="G11" s="25">
        <v>3</v>
      </c>
      <c r="H11" s="25">
        <v>3</v>
      </c>
      <c r="I11" s="25">
        <v>3</v>
      </c>
      <c r="J11" s="25">
        <v>3</v>
      </c>
      <c r="K11" s="25">
        <v>12</v>
      </c>
      <c r="L11" s="5">
        <v>164.51</v>
      </c>
      <c r="M11" s="5">
        <v>1974.12</v>
      </c>
      <c r="N11" s="5"/>
      <c r="O11" s="1" t="s">
        <v>58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ht="75">
      <c r="A12" s="11"/>
      <c r="B12" s="6">
        <f t="shared" si="0"/>
        <v>6</v>
      </c>
      <c r="C12" s="6" t="s">
        <v>59</v>
      </c>
      <c r="D12" s="1" t="s">
        <v>60</v>
      </c>
      <c r="E12" s="1" t="s">
        <v>61</v>
      </c>
      <c r="F12" s="4" t="s">
        <v>43</v>
      </c>
      <c r="G12" s="25">
        <v>18</v>
      </c>
      <c r="H12" s="25">
        <v>17</v>
      </c>
      <c r="I12" s="25">
        <v>24</v>
      </c>
      <c r="J12" s="25">
        <v>17</v>
      </c>
      <c r="K12" s="25">
        <v>76</v>
      </c>
      <c r="L12" s="5">
        <v>70</v>
      </c>
      <c r="M12" s="5">
        <v>5320</v>
      </c>
      <c r="N12" s="5"/>
      <c r="O12" s="1" t="s">
        <v>62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D12" s="11"/>
    </row>
    <row r="13" spans="1:30" ht="75">
      <c r="A13" s="11"/>
      <c r="B13" s="6">
        <f t="shared" si="0"/>
        <v>7</v>
      </c>
      <c r="C13" s="6" t="s">
        <v>63</v>
      </c>
      <c r="D13" s="1" t="s">
        <v>64</v>
      </c>
      <c r="E13" s="1" t="s">
        <v>65</v>
      </c>
      <c r="F13" s="4" t="s">
        <v>43</v>
      </c>
      <c r="G13" s="25">
        <v>5</v>
      </c>
      <c r="H13" s="25">
        <v>0</v>
      </c>
      <c r="I13" s="25">
        <v>0</v>
      </c>
      <c r="J13" s="25">
        <v>0</v>
      </c>
      <c r="K13" s="25">
        <v>5</v>
      </c>
      <c r="L13" s="5">
        <v>30</v>
      </c>
      <c r="M13" s="5">
        <v>150</v>
      </c>
      <c r="N13" s="5"/>
      <c r="O13" s="1" t="s">
        <v>66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1"/>
    </row>
    <row r="14" spans="1:30" ht="75">
      <c r="A14" s="11"/>
      <c r="B14" s="6">
        <f t="shared" si="0"/>
        <v>8</v>
      </c>
      <c r="C14" s="6" t="s">
        <v>67</v>
      </c>
      <c r="D14" s="1" t="s">
        <v>68</v>
      </c>
      <c r="E14" s="1" t="s">
        <v>69</v>
      </c>
      <c r="F14" s="4" t="s">
        <v>43</v>
      </c>
      <c r="G14" s="25">
        <v>10</v>
      </c>
      <c r="H14" s="25">
        <v>20</v>
      </c>
      <c r="I14" s="25">
        <v>36</v>
      </c>
      <c r="J14" s="25">
        <v>0</v>
      </c>
      <c r="K14" s="25">
        <v>66</v>
      </c>
      <c r="L14" s="5">
        <v>18.14</v>
      </c>
      <c r="M14" s="5">
        <v>1197.24</v>
      </c>
      <c r="N14" s="5"/>
      <c r="O14" s="1" t="s">
        <v>70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AD14" s="11"/>
    </row>
    <row r="15" spans="1:30" ht="409.5">
      <c r="A15" s="11"/>
      <c r="B15" s="6">
        <f t="shared" si="0"/>
        <v>9</v>
      </c>
      <c r="C15" s="6" t="s">
        <v>71</v>
      </c>
      <c r="D15" s="1" t="s">
        <v>72</v>
      </c>
      <c r="E15" s="1" t="s">
        <v>88</v>
      </c>
      <c r="F15" s="4" t="s">
        <v>73</v>
      </c>
      <c r="G15" s="25">
        <v>0</v>
      </c>
      <c r="H15" s="25">
        <v>22</v>
      </c>
      <c r="I15" s="25">
        <v>0</v>
      </c>
      <c r="J15" s="25">
        <v>0</v>
      </c>
      <c r="K15" s="25">
        <v>22</v>
      </c>
      <c r="L15" s="5">
        <v>692.78</v>
      </c>
      <c r="M15" s="5">
        <v>15241.16</v>
      </c>
      <c r="N15" s="5"/>
      <c r="O15" s="1" t="s">
        <v>74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AD15" s="11"/>
    </row>
    <row r="16" spans="1:30" s="11" customFormat="1" ht="409.5">
      <c r="B16" s="6">
        <f t="shared" si="0"/>
        <v>10</v>
      </c>
      <c r="C16" s="6" t="s">
        <v>75</v>
      </c>
      <c r="D16" s="1" t="s">
        <v>76</v>
      </c>
      <c r="E16" s="1" t="s">
        <v>89</v>
      </c>
      <c r="F16" s="4" t="s">
        <v>73</v>
      </c>
      <c r="G16" s="25">
        <v>21</v>
      </c>
      <c r="H16" s="25">
        <v>52</v>
      </c>
      <c r="I16" s="25">
        <v>20</v>
      </c>
      <c r="J16" s="25">
        <v>21</v>
      </c>
      <c r="K16" s="25">
        <v>114</v>
      </c>
      <c r="L16" s="5">
        <v>67.099999999999994</v>
      </c>
      <c r="M16" s="5">
        <v>7649.4000000000005</v>
      </c>
      <c r="N16" s="5"/>
      <c r="O16" s="1" t="s">
        <v>77</v>
      </c>
    </row>
    <row r="17" spans="1:30" s="11" customFormat="1" ht="409.5">
      <c r="B17" s="6">
        <f t="shared" si="0"/>
        <v>11</v>
      </c>
      <c r="C17" s="6" t="s">
        <v>78</v>
      </c>
      <c r="D17" s="1" t="s">
        <v>79</v>
      </c>
      <c r="E17" s="1" t="s">
        <v>90</v>
      </c>
      <c r="F17" s="4" t="s">
        <v>73</v>
      </c>
      <c r="G17" s="25">
        <v>2</v>
      </c>
      <c r="H17" s="25">
        <v>37</v>
      </c>
      <c r="I17" s="25">
        <v>2</v>
      </c>
      <c r="J17" s="25">
        <v>2</v>
      </c>
      <c r="K17" s="25">
        <v>43</v>
      </c>
      <c r="L17" s="5">
        <v>81.61</v>
      </c>
      <c r="M17" s="5">
        <v>3509.23</v>
      </c>
      <c r="N17" s="5"/>
      <c r="O17" s="1" t="s">
        <v>80</v>
      </c>
    </row>
    <row r="18" spans="1:30" ht="240">
      <c r="A18" s="11"/>
      <c r="B18" s="6">
        <f t="shared" si="0"/>
        <v>12</v>
      </c>
      <c r="C18" s="6" t="s">
        <v>81</v>
      </c>
      <c r="D18" s="1" t="s">
        <v>82</v>
      </c>
      <c r="E18" s="1" t="s">
        <v>91</v>
      </c>
      <c r="F18" s="4" t="s">
        <v>43</v>
      </c>
      <c r="G18" s="25">
        <v>1</v>
      </c>
      <c r="H18" s="25">
        <v>0</v>
      </c>
      <c r="I18" s="25">
        <v>1</v>
      </c>
      <c r="J18" s="25">
        <v>0</v>
      </c>
      <c r="K18" s="25">
        <v>2</v>
      </c>
      <c r="L18" s="5">
        <v>65.290000000000006</v>
      </c>
      <c r="M18" s="5">
        <v>130.58000000000001</v>
      </c>
      <c r="N18" s="5"/>
      <c r="O18" s="1" t="s">
        <v>83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AD18" s="11"/>
    </row>
    <row r="19" spans="1:30" ht="75">
      <c r="A19" s="11"/>
      <c r="B19" s="6">
        <f t="shared" si="0"/>
        <v>13</v>
      </c>
      <c r="C19" s="6" t="s">
        <v>84</v>
      </c>
      <c r="D19" s="1" t="s">
        <v>85</v>
      </c>
      <c r="E19" s="1" t="s">
        <v>86</v>
      </c>
      <c r="F19" s="4" t="s">
        <v>43</v>
      </c>
      <c r="G19" s="25">
        <v>0</v>
      </c>
      <c r="H19" s="25">
        <v>16</v>
      </c>
      <c r="I19" s="25">
        <v>30</v>
      </c>
      <c r="J19" s="25">
        <v>0</v>
      </c>
      <c r="K19" s="25">
        <v>46</v>
      </c>
      <c r="L19" s="5">
        <v>20</v>
      </c>
      <c r="M19" s="5">
        <v>920</v>
      </c>
      <c r="N19" s="5"/>
      <c r="O19" s="1" t="s">
        <v>87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AD19" s="11"/>
    </row>
    <row r="20" spans="1:30" s="11" customFormat="1">
      <c r="B20" s="17"/>
      <c r="C20" s="19"/>
      <c r="D20" s="18"/>
      <c r="E20" s="18"/>
      <c r="F20" s="19"/>
      <c r="G20" s="19"/>
      <c r="H20" s="19"/>
      <c r="I20" s="19"/>
      <c r="J20" s="19"/>
      <c r="K20" s="19"/>
      <c r="L20" s="21"/>
      <c r="M20" s="22">
        <f>SUM($M$7:$M$19)</f>
        <v>41503.730000000003</v>
      </c>
      <c r="N20" s="22">
        <f>M20*1.18</f>
        <v>48974.401400000002</v>
      </c>
      <c r="O20" s="2"/>
    </row>
    <row r="21" spans="1:30">
      <c r="A21" s="11"/>
      <c r="B21" s="16"/>
      <c r="C21" s="16"/>
      <c r="D21" s="2"/>
      <c r="E21" s="2"/>
      <c r="F21" s="16"/>
      <c r="G21" s="16"/>
      <c r="H21" s="16"/>
      <c r="I21" s="16"/>
      <c r="J21" s="16"/>
      <c r="K21" s="16"/>
      <c r="L21" s="16"/>
      <c r="M21" s="16" t="s">
        <v>23</v>
      </c>
      <c r="N21" s="31">
        <f>N20-M20</f>
        <v>7470.6713999999993</v>
      </c>
      <c r="O21" s="2"/>
      <c r="P21" s="11"/>
      <c r="Q21" s="11"/>
      <c r="R21" s="11"/>
      <c r="S21" s="11"/>
      <c r="T21" s="11"/>
      <c r="U21" s="11"/>
      <c r="V21" s="11"/>
      <c r="W21" s="11"/>
      <c r="X21" s="11"/>
      <c r="Y21" s="11"/>
      <c r="AD21" s="11"/>
    </row>
    <row r="22" spans="1:30" s="11" customFormat="1">
      <c r="B22" s="32" t="s">
        <v>92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30">
      <c r="B23" s="32" t="s">
        <v>3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30" s="11" customFormat="1">
      <c r="B24" s="36" t="s">
        <v>4</v>
      </c>
      <c r="C24" s="36"/>
      <c r="D24" s="36"/>
      <c r="E24" s="47" t="s">
        <v>102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9"/>
    </row>
    <row r="25" spans="1:30" s="11" customFormat="1" ht="32.1" customHeight="1">
      <c r="B25" s="36" t="s">
        <v>5</v>
      </c>
      <c r="C25" s="36"/>
      <c r="D25" s="36"/>
      <c r="E25" s="50" t="s">
        <v>94</v>
      </c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2"/>
      <c r="Q25" s="2"/>
      <c r="R25" s="2"/>
      <c r="S25" s="2"/>
      <c r="T25" s="2"/>
      <c r="U25" s="2"/>
      <c r="V25" s="2"/>
    </row>
    <row r="26" spans="1:30" s="11" customFormat="1" ht="15" customHeight="1">
      <c r="B26" s="36" t="s">
        <v>6</v>
      </c>
      <c r="C26" s="36"/>
      <c r="D26" s="36"/>
      <c r="E26" s="47" t="s">
        <v>95</v>
      </c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</row>
    <row r="27" spans="1:30" s="11" customFormat="1" ht="15" customHeight="1">
      <c r="B27" s="36"/>
      <c r="C27" s="36"/>
      <c r="D27" s="36"/>
      <c r="E27" s="47" t="s">
        <v>96</v>
      </c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</row>
    <row r="28" spans="1:30" s="11" customFormat="1" ht="15" customHeight="1">
      <c r="B28" s="36"/>
      <c r="C28" s="36"/>
      <c r="D28" s="36"/>
      <c r="E28" s="47" t="s">
        <v>97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</row>
    <row r="29" spans="1:30" s="11" customFormat="1">
      <c r="B29" s="33" t="s">
        <v>26</v>
      </c>
      <c r="C29" s="34"/>
      <c r="D29" s="35"/>
      <c r="E29" s="47" t="s">
        <v>98</v>
      </c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9"/>
    </row>
    <row r="30" spans="1:30" s="11" customFormat="1">
      <c r="B30" s="33" t="s">
        <v>27</v>
      </c>
      <c r="C30" s="34"/>
      <c r="D30" s="35"/>
      <c r="E30" s="47" t="s">
        <v>99</v>
      </c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9"/>
    </row>
    <row r="31" spans="1:30" s="11" customFormat="1">
      <c r="B31" s="36" t="s">
        <v>7</v>
      </c>
      <c r="C31" s="36"/>
      <c r="D31" s="36"/>
      <c r="E31" s="47" t="s">
        <v>101</v>
      </c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9"/>
    </row>
    <row r="32" spans="1:30" s="11" customFormat="1">
      <c r="B32" s="36" t="s">
        <v>8</v>
      </c>
      <c r="C32" s="36"/>
      <c r="D32" s="36"/>
      <c r="E32" s="47" t="s">
        <v>100</v>
      </c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9"/>
    </row>
    <row r="33" spans="1:30">
      <c r="A33" s="11"/>
      <c r="B33" s="27"/>
      <c r="C33" s="27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11"/>
    </row>
    <row r="34" spans="1:30">
      <c r="B34" s="11" t="s">
        <v>103</v>
      </c>
      <c r="Q34" s="11"/>
      <c r="R34" s="11"/>
      <c r="S34" s="11"/>
      <c r="T34" s="11"/>
      <c r="U34" s="11"/>
      <c r="V34" s="11"/>
      <c r="W34" s="11"/>
      <c r="X34" s="11"/>
      <c r="Y34" s="11"/>
      <c r="AD34" s="11"/>
    </row>
    <row r="35" spans="1:30">
      <c r="A35" s="11"/>
      <c r="B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30">
      <c r="B36" t="s">
        <v>10</v>
      </c>
    </row>
    <row r="37" spans="1:30">
      <c r="D37" s="3" t="str">
        <f>Query2_USERN</f>
        <v>Шушпанникова Елена Викторовна</v>
      </c>
    </row>
    <row r="38" spans="1:30">
      <c r="B38" t="s">
        <v>11</v>
      </c>
      <c r="D38" s="3" t="str">
        <f>Query2_USERT</f>
        <v>(347)221-57-56</v>
      </c>
    </row>
    <row r="39" spans="1:30">
      <c r="B39" t="s">
        <v>12</v>
      </c>
      <c r="D39" s="3" t="str">
        <f>Query2_USERE</f>
        <v/>
      </c>
    </row>
  </sheetData>
  <mergeCells count="31">
    <mergeCell ref="E31:P31"/>
    <mergeCell ref="E32:P32"/>
    <mergeCell ref="B22:O22"/>
    <mergeCell ref="B27:D27"/>
    <mergeCell ref="E24:P24"/>
    <mergeCell ref="E25:P25"/>
    <mergeCell ref="E26:P26"/>
    <mergeCell ref="E27:P27"/>
    <mergeCell ref="E28:P28"/>
    <mergeCell ref="E29:P29"/>
    <mergeCell ref="B31:D31"/>
    <mergeCell ref="B32:D32"/>
    <mergeCell ref="B26:D26"/>
    <mergeCell ref="B28:D28"/>
    <mergeCell ref="B24:D24"/>
    <mergeCell ref="B23:O23"/>
    <mergeCell ref="B30:D30"/>
    <mergeCell ref="B25:D25"/>
    <mergeCell ref="B29:D29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M4:M5"/>
    <mergeCell ref="L4:L5"/>
    <mergeCell ref="E30:P30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29</v>
      </c>
      <c r="B5" t="e">
        <f>XLR_ERRNAME</f>
        <v>#NAME?</v>
      </c>
    </row>
    <row r="6" spans="1:19">
      <c r="A6" t="s">
        <v>30</v>
      </c>
      <c r="B6">
        <v>8048</v>
      </c>
      <c r="C6" s="30" t="s">
        <v>31</v>
      </c>
      <c r="D6">
        <v>4925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  <c r="O6">
        <v>5006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e.farrahova</cp:lastModifiedBy>
  <cp:lastPrinted>2014-11-24T08:25:36Z</cp:lastPrinted>
  <dcterms:created xsi:type="dcterms:W3CDTF">2013-12-19T08:11:42Z</dcterms:created>
  <dcterms:modified xsi:type="dcterms:W3CDTF">2014-11-28T03:43:16Z</dcterms:modified>
</cp:coreProperties>
</file>